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RPA Requests\Reporting requirements\"/>
    </mc:Choice>
  </mc:AlternateContent>
  <xr:revisionPtr revIDLastSave="47" documentId="11_6539F1C1AE66F8A849F3F679DC779FE2EEFA0391" xr6:coauthVersionLast="47" xr6:coauthVersionMax="47" xr10:uidLastSave="{DF8323BB-A073-47AD-984F-A7CCCCC79270}"/>
  <bookViews>
    <workbookView xWindow="0" yWindow="0" windowWidth="28800" windowHeight="11400" xr2:uid="{00000000-000D-0000-FFFF-FFFF00000000}"/>
  </bookViews>
  <sheets>
    <sheet name="Budget Proposa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5" l="1"/>
  <c r="C28" i="5"/>
  <c r="C25" i="5"/>
  <c r="C20" i="5"/>
  <c r="C7" i="5"/>
  <c r="C6" i="5"/>
  <c r="C5" i="5"/>
  <c r="C8" i="5"/>
  <c r="C40" i="5"/>
  <c r="C21" i="5"/>
  <c r="C42" i="5" s="1"/>
  <c r="B40" i="5" l="1"/>
  <c r="B21" i="5"/>
  <c r="B42" i="5" s="1"/>
</calcChain>
</file>

<file path=xl/sharedStrings.xml><?xml version="1.0" encoding="utf-8"?>
<sst xmlns="http://schemas.openxmlformats.org/spreadsheetml/2006/main" count="20" uniqueCount="20">
  <si>
    <t>Bring Monroe Back - Monroe County ARPA Budget Proposal</t>
  </si>
  <si>
    <t xml:space="preserve">Organization Name: </t>
  </si>
  <si>
    <t>Foodlink, Inc.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</si>
  <si>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</si>
  <si>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</si>
  <si>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</si>
  <si>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Advocacy and Government Relations Specialist- To Be Hired</t>
  </si>
  <si>
    <t>Executive Chef- Kenneth Holenbeck</t>
  </si>
  <si>
    <t>Driver- Kaleaf Ball</t>
  </si>
  <si>
    <t>Driver- Robert Johnson</t>
  </si>
  <si>
    <t xml:space="preserve">Fringe Benefits </t>
  </si>
  <si>
    <t>Total Personnel Costs:</t>
  </si>
  <si>
    <t>Other Than Personnel Services Costs</t>
  </si>
  <si>
    <t>Food Costs</t>
  </si>
  <si>
    <t>Evaluation</t>
  </si>
  <si>
    <t>New Delivery Vehicle</t>
  </si>
  <si>
    <t>Mileage for Ice Cream Truck model</t>
  </si>
  <si>
    <t>10% deminimus</t>
  </si>
  <si>
    <t>Total Other Than Personnel Services Costs:</t>
  </si>
  <si>
    <t>Total Project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</si>
</sst>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sz val="10"/>
      <color rgb="FF000000"/>
      <name val="Calibri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2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2" fillId="3" borderId="2" xfId="0" applyFont="1" applyFill="1" applyBorder="1" applyAlignment="1" applyProtection="1">
      <alignment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27" zoomScale="130" zoomScaleNormal="130" workbookViewId="0">
      <selection activeCell="E6" sqref="E6"/>
    </sheetView>
  </sheetViews>
  <sheetFormatPr defaultColWidth="14.42578125" defaultRowHeight="12.75"/>
  <cols>
    <col min="1" max="1" width="58.28515625" customWidth="1"/>
    <col min="2" max="2" width="17.5703125" customWidth="1"/>
    <col min="3" max="3" width="19.42578125" customWidth="1"/>
    <col min="4" max="4" width="29.28515625" customWidth="1"/>
  </cols>
  <sheetData>
    <row r="1" spans="1:26" ht="38.25" customHeight="1">
      <c r="A1" s="36" t="s">
        <v>0</v>
      </c>
      <c r="B1" s="37"/>
      <c r="C1" s="38"/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39" t="s">
        <v>1</v>
      </c>
      <c r="B2" s="40"/>
      <c r="C2" s="4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3" t="s">
        <v>2</v>
      </c>
      <c r="B3" s="34"/>
      <c r="C3" s="3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9.5" customHeight="1">
      <c r="A4" s="15" t="s">
        <v>3</v>
      </c>
      <c r="B4" s="30" t="s">
        <v>4</v>
      </c>
      <c r="C4" s="31" t="s">
        <v>5</v>
      </c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2" t="s">
        <v>6</v>
      </c>
      <c r="B5" s="23">
        <v>39809</v>
      </c>
      <c r="C5" s="24">
        <f>43269+41401+45432+B5</f>
        <v>169911</v>
      </c>
      <c r="D5" s="1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 t="s">
        <v>7</v>
      </c>
      <c r="B6" s="23">
        <v>12392</v>
      </c>
      <c r="C6" s="24">
        <f>12888+13469+14142+B6</f>
        <v>52891</v>
      </c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2" t="s">
        <v>8</v>
      </c>
      <c r="B7" s="23">
        <v>7280</v>
      </c>
      <c r="C7" s="24">
        <f>7571+7950+8347+B7</f>
        <v>31148</v>
      </c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2" t="s">
        <v>9</v>
      </c>
      <c r="B8" s="23"/>
      <c r="C8" s="24">
        <f>7950+8347</f>
        <v>16297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2"/>
      <c r="B9" s="25"/>
      <c r="C9" s="26"/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2"/>
      <c r="B10" s="25"/>
      <c r="C10" s="26"/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2"/>
      <c r="B11" s="25"/>
      <c r="C11" s="26"/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2"/>
      <c r="B12" s="25"/>
      <c r="C12" s="26"/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2"/>
      <c r="B13" s="25"/>
      <c r="C13" s="26"/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2"/>
      <c r="B14" s="25"/>
      <c r="C14" s="26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2"/>
      <c r="B15" s="25"/>
      <c r="C15" s="26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2"/>
      <c r="B16" s="25"/>
      <c r="C16" s="26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2"/>
      <c r="B17" s="25"/>
      <c r="C17" s="26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2"/>
      <c r="B18" s="25"/>
      <c r="C18" s="26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2"/>
      <c r="B19" s="25"/>
      <c r="C19" s="26"/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 t="s">
        <v>10</v>
      </c>
      <c r="B20" s="25">
        <v>17843</v>
      </c>
      <c r="C20" s="26">
        <f>18556+23147+24304+B20</f>
        <v>83850</v>
      </c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 t="s">
        <v>11</v>
      </c>
      <c r="B21" s="8">
        <f>SUM(B5:B20)</f>
        <v>77324</v>
      </c>
      <c r="C21" s="16">
        <f>SUM(C5:C20)</f>
        <v>354097</v>
      </c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9"/>
      <c r="B22" s="20"/>
      <c r="C22" s="2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9"/>
      <c r="C23" s="9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5" t="s">
        <v>12</v>
      </c>
      <c r="B24" s="9"/>
      <c r="C24" s="17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2" t="s">
        <v>13</v>
      </c>
      <c r="B25" s="27">
        <v>173500</v>
      </c>
      <c r="C25" s="27">
        <f>695157+B25</f>
        <v>868657</v>
      </c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2" t="s">
        <v>14</v>
      </c>
      <c r="B26" s="28">
        <v>0</v>
      </c>
      <c r="C26" s="27">
        <v>27000</v>
      </c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2" t="s">
        <v>15</v>
      </c>
      <c r="B27" s="27"/>
      <c r="C27" s="27">
        <v>50000</v>
      </c>
      <c r="D27" s="1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2" t="s">
        <v>16</v>
      </c>
      <c r="B28" s="27">
        <v>911</v>
      </c>
      <c r="C28" s="27">
        <f>4557+911</f>
        <v>5468</v>
      </c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2" t="s">
        <v>17</v>
      </c>
      <c r="B29" s="27">
        <v>25174</v>
      </c>
      <c r="C29" s="27">
        <f>100349+B29</f>
        <v>125523</v>
      </c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2"/>
      <c r="B30" s="27"/>
      <c r="C30" s="27"/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2"/>
      <c r="B31" s="27"/>
      <c r="C31" s="27"/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2"/>
      <c r="B32" s="28"/>
      <c r="C32" s="27"/>
      <c r="D32" s="1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2"/>
      <c r="B33" s="28"/>
      <c r="C33" s="27"/>
      <c r="D33" s="1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2"/>
      <c r="B34" s="27"/>
      <c r="C34" s="27"/>
      <c r="D34" s="1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2"/>
      <c r="B35" s="27"/>
      <c r="C35" s="27"/>
      <c r="D35" s="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2"/>
      <c r="B36" s="27"/>
      <c r="C36" s="27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2"/>
      <c r="B37" s="27"/>
      <c r="C37" s="27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2"/>
      <c r="B38" s="27"/>
      <c r="C38" s="27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2"/>
      <c r="B39" s="27"/>
      <c r="C39" s="27"/>
      <c r="D39" s="1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29" t="s">
        <v>18</v>
      </c>
      <c r="B40" s="10">
        <f>SUM(B25:B39)</f>
        <v>199585</v>
      </c>
      <c r="C40" s="18">
        <f>SUM(C25:C39)</f>
        <v>1076648</v>
      </c>
      <c r="D40" s="1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3"/>
      <c r="B41" s="9"/>
      <c r="C41" s="17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29" t="s">
        <v>19</v>
      </c>
      <c r="B42" s="10">
        <f>SUM(B21+B40)</f>
        <v>276909</v>
      </c>
      <c r="C42" s="18">
        <f>C21+C40</f>
        <v>1430745</v>
      </c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6"/>
      <c r="B44" s="7"/>
      <c r="C44" s="7"/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7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7"/>
      <c r="B46" s="7"/>
      <c r="C46" s="7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2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5"/>
      <c r="B48" s="2"/>
      <c r="C48" s="7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2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5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2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6"/>
      <c r="B52" s="7"/>
      <c r="C52" s="7"/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7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7"/>
      <c r="B54" s="7"/>
      <c r="C54" s="7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2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5"/>
      <c r="B56" s="2"/>
      <c r="C56" s="7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2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5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C8BBDFC911A245AEAF42A7E524FA10" ma:contentTypeVersion="15" ma:contentTypeDescription="Create a new document." ma:contentTypeScope="" ma:versionID="7a28af978e7a456614686f07a3099530">
  <xsd:schema xmlns:xsd="http://www.w3.org/2001/XMLSchema" xmlns:xs="http://www.w3.org/2001/XMLSchema" xmlns:p="http://schemas.microsoft.com/office/2006/metadata/properties" xmlns:ns2="cbc6245c-31ca-45d3-b110-30695e141f38" xmlns:ns3="492d9bd1-7764-4629-87dc-7f7d19e975c4" targetNamespace="http://schemas.microsoft.com/office/2006/metadata/properties" ma:root="true" ma:fieldsID="4aef62a878ef4c3d94f6b80e838ba447" ns2:_="" ns3:_="">
    <xsd:import namespace="cbc6245c-31ca-45d3-b110-30695e141f38"/>
    <xsd:import namespace="492d9bd1-7764-4629-87dc-7f7d19e97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6245c-31ca-45d3-b110-30695e141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486c0d0-9666-46ee-9afb-4f47565fc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9bd1-7764-4629-87dc-7f7d19e97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ae90bb4-7c7c-4491-904c-48138c8334b1}" ma:internalName="TaxCatchAll" ma:showField="CatchAllData" ma:web="492d9bd1-7764-4629-87dc-7f7d19e97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2d9bd1-7764-4629-87dc-7f7d19e975c4" xsi:nil="true"/>
    <lcf76f155ced4ddcb4097134ff3c332f xmlns="cbc6245c-31ca-45d3-b110-30695e141f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D7901-2B24-433D-81CB-0F1498D00068}"/>
</file>

<file path=customXml/itemProps2.xml><?xml version="1.0" encoding="utf-8"?>
<ds:datastoreItem xmlns:ds="http://schemas.openxmlformats.org/officeDocument/2006/customXml" ds:itemID="{C1797CE1-0F26-4811-AB75-A43B399F356C}"/>
</file>

<file path=customXml/itemProps3.xml><?xml version="1.0" encoding="utf-8"?>
<ds:datastoreItem xmlns:ds="http://schemas.openxmlformats.org/officeDocument/2006/customXml" ds:itemID="{4CD30AD0-697E-49D3-88AD-74E195FBF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Rickert</dc:creator>
  <cp:keywords/>
  <dc:description/>
  <cp:lastModifiedBy>Alexandra Cicero</cp:lastModifiedBy>
  <cp:revision/>
  <dcterms:created xsi:type="dcterms:W3CDTF">2021-06-22T14:27:05Z</dcterms:created>
  <dcterms:modified xsi:type="dcterms:W3CDTF">2022-07-28T23:31:22Z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0x01010025C8BBDFC911A245AEAF42A7E524FA10</vt:lpwstr>
  </property>
  <property fmtid="{D5CDD505-2E9C-101B-9397-08002B2CF9AE}" pid="3" name="MediaServiceImageTags">
    <vt:lpwstr/>
  </property>
</Properties>
</file>